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a_don_ban" sheetId="1" state="visible" r:id="rId1"/>
    <sheet xmlns:r="http://schemas.openxmlformats.org/officeDocument/2006/relationships" name="Thanh_toan" sheetId="2" state="visible" r:id="rId2"/>
    <sheet xmlns:r="http://schemas.openxmlformats.org/officeDocument/2006/relationships" name="Han_hop_dong" sheetId="3" state="visible" r:id="rId3"/>
    <sheet xmlns:r="http://schemas.openxmlformats.org/officeDocument/2006/relationships" name="Tuoi_no" sheetId="4" state="visible" r:id="rId4"/>
    <sheet xmlns:r="http://schemas.openxmlformats.org/officeDocument/2006/relationships" name="Tong_hop" sheetId="5" state="visible" r:id="rId5"/>
    <sheet xmlns:r="http://schemas.openxmlformats.org/officeDocument/2006/relationships" name="Phai_tra_NCC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Mã KH</t>
        </is>
      </c>
      <c r="B1" s="1" t="inlineStr">
        <is>
          <t>Số HĐ</t>
        </is>
      </c>
      <c r="C1" s="1" t="inlineStr">
        <is>
          <t>Ngày HĐ</t>
        </is>
      </c>
      <c r="D1" s="1" t="inlineStr">
        <is>
          <t>Số tiền</t>
        </is>
      </c>
    </row>
    <row r="2">
      <c r="A2" t="inlineStr">
        <is>
          <t>KH-A</t>
        </is>
      </c>
      <c r="B2" t="inlineStr">
        <is>
          <t>0000301</t>
        </is>
      </c>
      <c r="C2" s="2" t="n">
        <v>46183</v>
      </c>
      <c r="D2" t="n">
        <v>48000000</v>
      </c>
    </row>
    <row r="3">
      <c r="A3" t="inlineStr">
        <is>
          <t>KH-A</t>
        </is>
      </c>
      <c r="B3" t="inlineStr">
        <is>
          <t>0000355</t>
        </is>
      </c>
      <c r="C3" s="2" t="n">
        <v>46254</v>
      </c>
      <c r="D3" t="n">
        <v>36000000</v>
      </c>
    </row>
    <row r="4">
      <c r="A4" t="inlineStr">
        <is>
          <t>KH-A</t>
        </is>
      </c>
      <c r="B4" t="inlineStr">
        <is>
          <t>0000390</t>
        </is>
      </c>
      <c r="C4" s="2" t="n">
        <v>46280</v>
      </c>
      <c r="D4" t="n">
        <v>22000000</v>
      </c>
    </row>
    <row r="5">
      <c r="A5" t="inlineStr">
        <is>
          <t>KH-B</t>
        </is>
      </c>
      <c r="B5" t="inlineStr">
        <is>
          <t>0000312</t>
        </is>
      </c>
      <c r="C5" s="2" t="n">
        <v>46198</v>
      </c>
      <c r="D5" t="n">
        <v>75000000</v>
      </c>
    </row>
    <row r="6">
      <c r="A6" t="inlineStr">
        <is>
          <t>KH-B</t>
        </is>
      </c>
      <c r="B6" t="inlineStr">
        <is>
          <t>0000370</t>
        </is>
      </c>
      <c r="C6" s="2" t="n">
        <v>46262</v>
      </c>
      <c r="D6" t="n">
        <v>40000000</v>
      </c>
    </row>
    <row r="7">
      <c r="A7" t="inlineStr">
        <is>
          <t>KH-C</t>
        </is>
      </c>
      <c r="B7" t="inlineStr">
        <is>
          <t>0000340</t>
        </is>
      </c>
      <c r="C7" s="2" t="n">
        <v>46233</v>
      </c>
      <c r="D7" t="n">
        <v>12500000</v>
      </c>
    </row>
    <row r="8">
      <c r="A8" t="inlineStr">
        <is>
          <t>KH-C</t>
        </is>
      </c>
      <c r="B8" t="inlineStr">
        <is>
          <t>0000388</t>
        </is>
      </c>
      <c r="C8" s="2" t="n">
        <v>46275</v>
      </c>
      <c r="D8" t="n">
        <v>18000000</v>
      </c>
    </row>
    <row r="9">
      <c r="A9" t="inlineStr">
        <is>
          <t>KH-D</t>
        </is>
      </c>
      <c r="B9" t="inlineStr">
        <is>
          <t>0000320</t>
        </is>
      </c>
      <c r="C9" s="2" t="n">
        <v>46208</v>
      </c>
      <c r="D9" t="n">
        <v>60000000</v>
      </c>
    </row>
    <row r="10">
      <c r="A10" t="inlineStr">
        <is>
          <t>KH-D</t>
        </is>
      </c>
      <c r="B10" t="inlineStr">
        <is>
          <t>0000395</t>
        </is>
      </c>
      <c r="C10" s="2" t="n">
        <v>46290</v>
      </c>
      <c r="D10" t="n">
        <v>9000000</v>
      </c>
    </row>
    <row r="12">
      <c r="A12" t="inlineStr">
        <is>
          <t>Dữ liệu giả lập của AI Thạo Việc.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Mã KH</t>
        </is>
      </c>
      <c r="B1" s="1" t="inlineStr">
        <is>
          <t>Trả cho HĐ</t>
        </is>
      </c>
      <c r="C1" s="1" t="inlineStr">
        <is>
          <t>Ngày nhận</t>
        </is>
      </c>
      <c r="D1" s="1" t="inlineStr">
        <is>
          <t>Số tiền</t>
        </is>
      </c>
    </row>
    <row r="2">
      <c r="A2" t="inlineStr">
        <is>
          <t>KH-A</t>
        </is>
      </c>
      <c r="B2" t="inlineStr">
        <is>
          <t>0000301</t>
        </is>
      </c>
      <c r="C2" s="2" t="n">
        <v>46223</v>
      </c>
      <c r="D2" t="n">
        <v>48000000</v>
      </c>
    </row>
    <row r="3">
      <c r="A3" t="inlineStr">
        <is>
          <t>KH-B</t>
        </is>
      </c>
      <c r="B3" t="inlineStr">
        <is>
          <t>0000312</t>
        </is>
      </c>
      <c r="C3" s="2" t="n">
        <v>46264</v>
      </c>
      <c r="D3" t="n">
        <v>45000000</v>
      </c>
    </row>
    <row r="4">
      <c r="A4" t="inlineStr">
        <is>
          <t>KH-C</t>
        </is>
      </c>
      <c r="B4" t="inlineStr">
        <is>
          <t>0000340</t>
        </is>
      </c>
      <c r="C4" s="2" t="n">
        <v>46267</v>
      </c>
      <c r="D4" t="n">
        <v>12500000</v>
      </c>
    </row>
    <row r="5">
      <c r="A5" t="inlineStr">
        <is>
          <t>KH-D</t>
        </is>
      </c>
      <c r="B5" t="inlineStr">
        <is>
          <t>0000320</t>
        </is>
      </c>
      <c r="C5" s="2" t="n">
        <v>46244</v>
      </c>
      <c r="D5" t="n">
        <v>20000000</v>
      </c>
    </row>
    <row r="6">
      <c r="A6" t="inlineStr">
        <is>
          <t>KH-B</t>
        </is>
      </c>
      <c r="B6" t="inlineStr"/>
      <c r="C6" s="2" t="n">
        <v>46293</v>
      </c>
      <c r="D6" t="n">
        <v>30000000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Mã KH</t>
        </is>
      </c>
      <c r="B1" s="1" t="inlineStr">
        <is>
          <t>Số ngày được trả chậm</t>
        </is>
      </c>
    </row>
    <row r="2">
      <c r="A2" t="inlineStr">
        <is>
          <t>KH-A</t>
        </is>
      </c>
      <c r="B2" t="n">
        <v>30</v>
      </c>
    </row>
    <row r="3">
      <c r="A3" t="inlineStr">
        <is>
          <t>KH-B</t>
        </is>
      </c>
      <c r="B3" t="n">
        <v>45</v>
      </c>
    </row>
    <row r="4">
      <c r="A4" t="inlineStr">
        <is>
          <t>KH-C</t>
        </is>
      </c>
      <c r="B4" t="n">
        <v>15</v>
      </c>
    </row>
    <row r="5">
      <c r="A5" t="inlineStr">
        <is>
          <t>KH-D</t>
        </is>
      </c>
      <c r="B5" t="n">
        <v>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22" customWidth="1" min="10" max="10"/>
  </cols>
  <sheetData>
    <row r="1">
      <c r="A1" s="1" t="inlineStr">
        <is>
          <t>Mã KH</t>
        </is>
      </c>
      <c r="B1" s="1" t="inlineStr">
        <is>
          <t>Số HĐ</t>
        </is>
      </c>
      <c r="C1" s="1" t="inlineStr">
        <is>
          <t>Ngày HĐ</t>
        </is>
      </c>
      <c r="D1" s="1" t="inlineStr">
        <is>
          <t>Ngày được trả chậm</t>
        </is>
      </c>
      <c r="E1" s="1" t="inlineStr">
        <is>
          <t>Hạn trả</t>
        </is>
      </c>
      <c r="F1" s="1" t="inlineStr">
        <is>
          <t>Số tiền</t>
        </is>
      </c>
      <c r="G1" s="1" t="inlineStr">
        <is>
          <t>Đã trả</t>
        </is>
      </c>
      <c r="H1" s="1" t="inlineStr">
        <is>
          <t>Còn nợ</t>
        </is>
      </c>
      <c r="I1" s="1" t="inlineStr">
        <is>
          <t>Số ngày quá hạn</t>
        </is>
      </c>
      <c r="J1" s="1" t="inlineStr">
        <is>
          <t>Nhóm tuổi nợ</t>
        </is>
      </c>
      <c r="L1" t="inlineStr">
        <is>
          <t>Ngày tính</t>
        </is>
      </c>
      <c r="M1" s="3" t="n">
        <v>46295</v>
      </c>
    </row>
    <row r="2">
      <c r="A2" t="inlineStr">
        <is>
          <t>KH-A</t>
        </is>
      </c>
      <c r="B2" t="inlineStr">
        <is>
          <t>0000301</t>
        </is>
      </c>
      <c r="C2" s="3" t="n">
        <v>46183</v>
      </c>
      <c r="D2">
        <f>VLOOKUP(A2,Han_hop_dong!A:B,2,FALSE)</f>
        <v/>
      </c>
      <c r="E2" s="3">
        <f>C2+D2</f>
        <v/>
      </c>
      <c r="F2" s="4" t="n">
        <v>48000000</v>
      </c>
      <c r="G2" s="4">
        <f>SUMIFS(Thanh_toan!D:D,Thanh_toan!A:A,A2,Thanh_toan!B:B,B2)</f>
        <v/>
      </c>
      <c r="H2" s="4">
        <f>F2-G2</f>
        <v/>
      </c>
      <c r="I2">
        <f>IF(H2&gt;0,$M$1-E2,"")</f>
        <v/>
      </c>
      <c r="J2">
        <f>IF(H2&lt;=0,"Đã trả đủ",IF(I2&lt;=0,"Chưa đến hạn",IF(I2&lt;=30,"Quá hạn 1-30 ngày",IF(I2&lt;=60,"Quá hạn 31-60 ngày",IF(I2&lt;=90,"Quá hạn 61-90 ngày","Quá hạn trên 90 ngày")))))</f>
        <v/>
      </c>
    </row>
    <row r="3">
      <c r="A3" t="inlineStr">
        <is>
          <t>KH-A</t>
        </is>
      </c>
      <c r="B3" t="inlineStr">
        <is>
          <t>0000355</t>
        </is>
      </c>
      <c r="C3" s="3" t="n">
        <v>46254</v>
      </c>
      <c r="D3">
        <f>VLOOKUP(A3,Han_hop_dong!A:B,2,FALSE)</f>
        <v/>
      </c>
      <c r="E3" s="3">
        <f>C3+D3</f>
        <v/>
      </c>
      <c r="F3" s="4" t="n">
        <v>36000000</v>
      </c>
      <c r="G3" s="4">
        <f>SUMIFS(Thanh_toan!D:D,Thanh_toan!A:A,A3,Thanh_toan!B:B,B3)</f>
        <v/>
      </c>
      <c r="H3" s="4">
        <f>F3-G3</f>
        <v/>
      </c>
      <c r="I3">
        <f>IF(H3&gt;0,$M$1-E3,"")</f>
        <v/>
      </c>
      <c r="J3">
        <f>IF(H3&lt;=0,"Đã trả đủ",IF(I3&lt;=0,"Chưa đến hạn",IF(I3&lt;=30,"Quá hạn 1-30 ngày",IF(I3&lt;=60,"Quá hạn 31-60 ngày",IF(I3&lt;=90,"Quá hạn 61-90 ngày","Quá hạn trên 90 ngày")))))</f>
        <v/>
      </c>
    </row>
    <row r="4">
      <c r="A4" t="inlineStr">
        <is>
          <t>KH-A</t>
        </is>
      </c>
      <c r="B4" t="inlineStr">
        <is>
          <t>0000390</t>
        </is>
      </c>
      <c r="C4" s="3" t="n">
        <v>46280</v>
      </c>
      <c r="D4">
        <f>VLOOKUP(A4,Han_hop_dong!A:B,2,FALSE)</f>
        <v/>
      </c>
      <c r="E4" s="3">
        <f>C4+D4</f>
        <v/>
      </c>
      <c r="F4" s="4" t="n">
        <v>22000000</v>
      </c>
      <c r="G4" s="4">
        <f>SUMIFS(Thanh_toan!D:D,Thanh_toan!A:A,A4,Thanh_toan!B:B,B4)</f>
        <v/>
      </c>
      <c r="H4" s="4">
        <f>F4-G4</f>
        <v/>
      </c>
      <c r="I4">
        <f>IF(H4&gt;0,$M$1-E4,"")</f>
        <v/>
      </c>
      <c r="J4">
        <f>IF(H4&lt;=0,"Đã trả đủ",IF(I4&lt;=0,"Chưa đến hạn",IF(I4&lt;=30,"Quá hạn 1-30 ngày",IF(I4&lt;=60,"Quá hạn 31-60 ngày",IF(I4&lt;=90,"Quá hạn 61-90 ngày","Quá hạn trên 90 ngày")))))</f>
        <v/>
      </c>
    </row>
    <row r="5">
      <c r="A5" t="inlineStr">
        <is>
          <t>KH-B</t>
        </is>
      </c>
      <c r="B5" t="inlineStr">
        <is>
          <t>0000312</t>
        </is>
      </c>
      <c r="C5" s="3" t="n">
        <v>46198</v>
      </c>
      <c r="D5">
        <f>VLOOKUP(A5,Han_hop_dong!A:B,2,FALSE)</f>
        <v/>
      </c>
      <c r="E5" s="3">
        <f>C5+D5</f>
        <v/>
      </c>
      <c r="F5" s="4" t="n">
        <v>75000000</v>
      </c>
      <c r="G5" s="4">
        <f>SUMIFS(Thanh_toan!D:D,Thanh_toan!A:A,A5,Thanh_toan!B:B,B5)</f>
        <v/>
      </c>
      <c r="H5" s="4">
        <f>F5-G5</f>
        <v/>
      </c>
      <c r="I5">
        <f>IF(H5&gt;0,$M$1-E5,"")</f>
        <v/>
      </c>
      <c r="J5">
        <f>IF(H5&lt;=0,"Đã trả đủ",IF(I5&lt;=0,"Chưa đến hạn",IF(I5&lt;=30,"Quá hạn 1-30 ngày",IF(I5&lt;=60,"Quá hạn 31-60 ngày",IF(I5&lt;=90,"Quá hạn 61-90 ngày","Quá hạn trên 90 ngày")))))</f>
        <v/>
      </c>
    </row>
    <row r="6">
      <c r="A6" t="inlineStr">
        <is>
          <t>KH-B</t>
        </is>
      </c>
      <c r="B6" t="inlineStr">
        <is>
          <t>0000370</t>
        </is>
      </c>
      <c r="C6" s="3" t="n">
        <v>46262</v>
      </c>
      <c r="D6">
        <f>VLOOKUP(A6,Han_hop_dong!A:B,2,FALSE)</f>
        <v/>
      </c>
      <c r="E6" s="3">
        <f>C6+D6</f>
        <v/>
      </c>
      <c r="F6" s="4" t="n">
        <v>40000000</v>
      </c>
      <c r="G6" s="4">
        <f>SUMIFS(Thanh_toan!D:D,Thanh_toan!A:A,A6,Thanh_toan!B:B,B6)</f>
        <v/>
      </c>
      <c r="H6" s="4">
        <f>F6-G6</f>
        <v/>
      </c>
      <c r="I6">
        <f>IF(H6&gt;0,$M$1-E6,"")</f>
        <v/>
      </c>
      <c r="J6">
        <f>IF(H6&lt;=0,"Đã trả đủ",IF(I6&lt;=0,"Chưa đến hạn",IF(I6&lt;=30,"Quá hạn 1-30 ngày",IF(I6&lt;=60,"Quá hạn 31-60 ngày",IF(I6&lt;=90,"Quá hạn 61-90 ngày","Quá hạn trên 90 ngày")))))</f>
        <v/>
      </c>
    </row>
    <row r="7">
      <c r="A7" t="inlineStr">
        <is>
          <t>KH-C</t>
        </is>
      </c>
      <c r="B7" t="inlineStr">
        <is>
          <t>0000340</t>
        </is>
      </c>
      <c r="C7" s="3" t="n">
        <v>46233</v>
      </c>
      <c r="D7">
        <f>VLOOKUP(A7,Han_hop_dong!A:B,2,FALSE)</f>
        <v/>
      </c>
      <c r="E7" s="3">
        <f>C7+D7</f>
        <v/>
      </c>
      <c r="F7" s="4" t="n">
        <v>12500000</v>
      </c>
      <c r="G7" s="4">
        <f>SUMIFS(Thanh_toan!D:D,Thanh_toan!A:A,A7,Thanh_toan!B:B,B7)</f>
        <v/>
      </c>
      <c r="H7" s="4">
        <f>F7-G7</f>
        <v/>
      </c>
      <c r="I7">
        <f>IF(H7&gt;0,$M$1-E7,"")</f>
        <v/>
      </c>
      <c r="J7">
        <f>IF(H7&lt;=0,"Đã trả đủ",IF(I7&lt;=0,"Chưa đến hạn",IF(I7&lt;=30,"Quá hạn 1-30 ngày",IF(I7&lt;=60,"Quá hạn 31-60 ngày",IF(I7&lt;=90,"Quá hạn 61-90 ngày","Quá hạn trên 90 ngày")))))</f>
        <v/>
      </c>
    </row>
    <row r="8">
      <c r="A8" t="inlineStr">
        <is>
          <t>KH-C</t>
        </is>
      </c>
      <c r="B8" t="inlineStr">
        <is>
          <t>0000388</t>
        </is>
      </c>
      <c r="C8" s="3" t="n">
        <v>46275</v>
      </c>
      <c r="D8">
        <f>VLOOKUP(A8,Han_hop_dong!A:B,2,FALSE)</f>
        <v/>
      </c>
      <c r="E8" s="3">
        <f>C8+D8</f>
        <v/>
      </c>
      <c r="F8" s="4" t="n">
        <v>18000000</v>
      </c>
      <c r="G8" s="4">
        <f>SUMIFS(Thanh_toan!D:D,Thanh_toan!A:A,A8,Thanh_toan!B:B,B8)</f>
        <v/>
      </c>
      <c r="H8" s="4">
        <f>F8-G8</f>
        <v/>
      </c>
      <c r="I8">
        <f>IF(H8&gt;0,$M$1-E8,"")</f>
        <v/>
      </c>
      <c r="J8">
        <f>IF(H8&lt;=0,"Đã trả đủ",IF(I8&lt;=0,"Chưa đến hạn",IF(I8&lt;=30,"Quá hạn 1-30 ngày",IF(I8&lt;=60,"Quá hạn 31-60 ngày",IF(I8&lt;=90,"Quá hạn 61-90 ngày","Quá hạn trên 90 ngày")))))</f>
        <v/>
      </c>
    </row>
    <row r="9">
      <c r="A9" t="inlineStr">
        <is>
          <t>KH-D</t>
        </is>
      </c>
      <c r="B9" t="inlineStr">
        <is>
          <t>0000320</t>
        </is>
      </c>
      <c r="C9" s="3" t="n">
        <v>46208</v>
      </c>
      <c r="D9">
        <f>VLOOKUP(A9,Han_hop_dong!A:B,2,FALSE)</f>
        <v/>
      </c>
      <c r="E9" s="3">
        <f>C9+D9</f>
        <v/>
      </c>
      <c r="F9" s="4" t="n">
        <v>60000000</v>
      </c>
      <c r="G9" s="4">
        <f>SUMIFS(Thanh_toan!D:D,Thanh_toan!A:A,A9,Thanh_toan!B:B,B9)</f>
        <v/>
      </c>
      <c r="H9" s="4">
        <f>F9-G9</f>
        <v/>
      </c>
      <c r="I9">
        <f>IF(H9&gt;0,$M$1-E9,"")</f>
        <v/>
      </c>
      <c r="J9">
        <f>IF(H9&lt;=0,"Đã trả đủ",IF(I9&lt;=0,"Chưa đến hạn",IF(I9&lt;=30,"Quá hạn 1-30 ngày",IF(I9&lt;=60,"Quá hạn 31-60 ngày",IF(I9&lt;=90,"Quá hạn 61-90 ngày","Quá hạn trên 90 ngày")))))</f>
        <v/>
      </c>
    </row>
    <row r="10">
      <c r="A10" t="inlineStr">
        <is>
          <t>KH-D</t>
        </is>
      </c>
      <c r="B10" t="inlineStr">
        <is>
          <t>0000395</t>
        </is>
      </c>
      <c r="C10" s="3" t="n">
        <v>46290</v>
      </c>
      <c r="D10">
        <f>VLOOKUP(A10,Han_hop_dong!A:B,2,FALSE)</f>
        <v/>
      </c>
      <c r="E10" s="3">
        <f>C10+D10</f>
        <v/>
      </c>
      <c r="F10" s="4" t="n">
        <v>9000000</v>
      </c>
      <c r="G10" s="4">
        <f>SUMIFS(Thanh_toan!D:D,Thanh_toan!A:A,A10,Thanh_toan!B:B,B10)</f>
        <v/>
      </c>
      <c r="H10" s="4">
        <f>F10-G10</f>
        <v/>
      </c>
      <c r="I10">
        <f>IF(H10&gt;0,$M$1-E10,"")</f>
        <v/>
      </c>
      <c r="J10">
        <f>IF(H10&lt;=0,"Đã trả đủ",IF(I10&lt;=0,"Chưa đến hạn",IF(I10&lt;=30,"Quá hạn 1-30 ngày",IF(I10&lt;=60,"Quá hạn 31-60 ngày",IF(I10&lt;=90,"Quá hạn 61-90 ngày","Quá hạn trên 90 ngày")))))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Nhóm</t>
        </is>
      </c>
      <c r="B1" s="1" t="inlineStr">
        <is>
          <t>Còn nợ (SUMIF)</t>
        </is>
      </c>
    </row>
    <row r="2">
      <c r="A2" t="inlineStr">
        <is>
          <t>Chưa đến hạn</t>
        </is>
      </c>
      <c r="B2" s="4">
        <f>SUMIF(Tuoi_no!J:J,"Chưa đến hạn",Tuoi_no!H:H)</f>
        <v/>
      </c>
    </row>
    <row r="3">
      <c r="A3" t="inlineStr">
        <is>
          <t>Quá hạn 1-30 ngày</t>
        </is>
      </c>
      <c r="B3" s="4">
        <f>SUMIF(Tuoi_no!J:J,"Quá hạn 1-30 ngày",Tuoi_no!H:H)</f>
        <v/>
      </c>
    </row>
    <row r="4">
      <c r="A4" t="inlineStr">
        <is>
          <t>Quá hạn 31-60 ngày</t>
        </is>
      </c>
      <c r="B4" s="4">
        <f>SUMIF(Tuoi_no!J:J,"Quá hạn 31-60 ngày",Tuoi_no!H:H)</f>
        <v/>
      </c>
    </row>
    <row r="5">
      <c r="A5" t="inlineStr">
        <is>
          <t>Quá hạn 61-90 ngày</t>
        </is>
      </c>
      <c r="B5" s="4">
        <f>SUMIF(Tuoi_no!J:J,"Quá hạn 61-90 ngày",Tuoi_no!H:H)</f>
        <v/>
      </c>
    </row>
    <row r="6">
      <c r="A6" t="inlineStr">
        <is>
          <t>Quá hạn trên 90 ngày</t>
        </is>
      </c>
      <c r="B6" s="4">
        <f>SUMIF(Tuoi_no!J:J,"Quá hạn trên 90 ngày",Tuoi_no!H:H)</f>
        <v/>
      </c>
    </row>
    <row r="7">
      <c r="A7" t="inlineStr">
        <is>
          <t>Tổng còn nợ theo hóa đơn</t>
        </is>
      </c>
      <c r="B7" s="4">
        <f>SUM(B2:B6)</f>
        <v/>
      </c>
    </row>
    <row r="8">
      <c r="A8" t="inlineStr">
        <is>
          <t>Kiểm: tổng HĐ trừ tổng đã phân bổ</t>
        </is>
      </c>
      <c r="B8" s="4">
        <f>SUM(Hoa_don_ban!D:D)-SUMIF(Thanh_toan!B:B,"&lt;&gt;",Thanh_toan!D:D)</f>
        <v/>
      </c>
    </row>
    <row r="9">
      <c r="A9" t="inlineStr">
        <is>
          <t>Tiền đã nhận chưa phân bổ cho HĐ nào</t>
        </is>
      </c>
      <c r="B9" s="4">
        <f>SUMIF(Thanh_toan!B:B,"",Thanh_toan!D:D)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Nhà cung cấp</t>
        </is>
      </c>
      <c r="B1" s="1" t="inlineStr">
        <is>
          <t>Hóa đơn</t>
        </is>
      </c>
      <c r="C1" s="1" t="inlineStr">
        <is>
          <t>Ngày HĐ</t>
        </is>
      </c>
      <c r="D1" s="1" t="inlineStr">
        <is>
          <t>Số ngày được trả chậm</t>
        </is>
      </c>
      <c r="E1" s="1" t="inlineStr">
        <is>
          <t>Hạn trả</t>
        </is>
      </c>
      <c r="F1" s="1" t="inlineStr">
        <is>
          <t>Số tiền</t>
        </is>
      </c>
      <c r="G1" s="1" t="inlineStr">
        <is>
          <t>Trong 14 ngày tới?</t>
        </is>
      </c>
      <c r="I1" t="inlineStr">
        <is>
          <t>Ngày tính</t>
        </is>
      </c>
      <c r="J1" s="3" t="n">
        <v>46295</v>
      </c>
    </row>
    <row r="2">
      <c r="A2" t="inlineStr">
        <is>
          <t>NCC-01</t>
        </is>
      </c>
      <c r="B2" t="inlineStr">
        <is>
          <t>HĐ 00512</t>
        </is>
      </c>
      <c r="C2" s="3" t="n">
        <v>46270</v>
      </c>
      <c r="D2" t="n">
        <v>30</v>
      </c>
      <c r="E2" s="3">
        <f>C2+D2</f>
        <v/>
      </c>
      <c r="F2" t="n">
        <v>24000000</v>
      </c>
      <c r="G2">
        <f>IF(E2&lt;$J$1,"Đã quá hạn",IF(E2&lt;=$J$1+14,"Có","Chưa"))</f>
        <v/>
      </c>
    </row>
    <row r="3">
      <c r="A3" t="inlineStr">
        <is>
          <t>NCC-02</t>
        </is>
      </c>
      <c r="B3" t="inlineStr">
        <is>
          <t>HĐ 00133</t>
        </is>
      </c>
      <c r="C3" s="3" t="n">
        <v>46285</v>
      </c>
      <c r="D3" t="n">
        <v>15</v>
      </c>
      <c r="E3" s="3">
        <f>C3+D3</f>
        <v/>
      </c>
      <c r="F3" t="n">
        <v>11000000</v>
      </c>
      <c r="G3">
        <f>IF(E3&lt;$J$1,"Đã quá hạn",IF(E3&lt;=$J$1+14,"Có","Chưa"))</f>
        <v/>
      </c>
    </row>
    <row r="4">
      <c r="A4" t="inlineStr">
        <is>
          <t>NCC-03</t>
        </is>
      </c>
      <c r="B4" t="inlineStr">
        <is>
          <t>HĐ 01020</t>
        </is>
      </c>
      <c r="C4" s="3" t="n">
        <v>46259</v>
      </c>
      <c r="D4" t="n">
        <v>45</v>
      </c>
      <c r="E4" s="3">
        <f>C4+D4</f>
        <v/>
      </c>
      <c r="F4" t="n">
        <v>56000000</v>
      </c>
      <c r="G4">
        <f>IF(E4&lt;$J$1,"Đã quá hạn",IF(E4&lt;=$J$1+14,"Có","Chưa"))</f>
        <v/>
      </c>
    </row>
    <row r="5">
      <c r="A5" t="inlineStr">
        <is>
          <t>NCC-04</t>
        </is>
      </c>
      <c r="B5" t="inlineStr">
        <is>
          <t>HĐ 00077</t>
        </is>
      </c>
      <c r="C5" s="3" t="n">
        <v>46293</v>
      </c>
      <c r="D5" t="n">
        <v>30</v>
      </c>
      <c r="E5" s="3">
        <f>C5+D5</f>
        <v/>
      </c>
      <c r="F5" t="n">
        <v>7500000</v>
      </c>
      <c r="G5">
        <f>IF(E5&lt;$J$1,"Đã quá hạn",IF(E5&lt;=$J$1+14,"Có","Chưa"))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2026-10-05T17:24:01Z</dcterms:created>
  <dcterms:modified xmlns:dcterms="http://purl.org/dc/terms/" xmlns:xsi="http://www.w3.org/2001/XMLSchema-instance" xsi:type="dcterms:W3CDTF">2026-10-05T17:24:01Z</dcterms:modified>
</cp:coreProperties>
</file>